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Relationship Id="rId5" Type="http://schemas.microsoft.com/office/2020/02/relationships/classificationlabels" Target="docMetadata/LabelInfo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20" yWindow="-120" windowWidth="29040" windowHeight="15720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3">
    <numFmt numFmtId="164" formatCode="_-* #,##0.0_-;\-* #,##0.0_-;_-* &quot;-&quot;??_-;_-@_-"/>
    <numFmt numFmtId="165" formatCode="_-* #,##0.0_-;\-* #,##0.0_-;_-* &quot;-&quot;?_-;_-@_-"/>
    <numFmt numFmtId="166" formatCode="0.0\ %"/>
  </numFmts>
  <fonts count="6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b val="1"/>
      <color theme="1"/>
      <sz val="12"/>
      <scheme val="minor"/>
    </font>
    <font>
      <name val="Calibri"/>
      <family val="2"/>
      <b val="1"/>
      <color theme="1"/>
      <sz val="16"/>
      <scheme val="minor"/>
    </font>
    <font>
      <name val="Calibri"/>
      <family val="2"/>
      <i val="1"/>
      <color theme="1"/>
      <sz val="11"/>
      <scheme val="minor"/>
    </font>
  </fonts>
  <fills count="7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9" tint="0.7999816888943144"/>
        <bgColor indexed="64"/>
      </patternFill>
    </fill>
    <fill>
      <patternFill patternType="solid">
        <fgColor theme="4" tint="0.7999816888943144"/>
        <bgColor indexed="64"/>
      </patternFill>
    </fill>
    <fill>
      <patternFill patternType="solid">
        <fgColor theme="5" tint="0.7999816888943144"/>
        <bgColor indexed="64"/>
      </patternFill>
    </fill>
    <fill>
      <patternFill patternType="solid">
        <fgColor rgb="FFE2EFDA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3" fontId="1" fillId="0" borderId="0"/>
    <xf numFmtId="9" fontId="1" fillId="0" borderId="0"/>
  </cellStyleXfs>
  <cellXfs count="29">
    <xf numFmtId="0" fontId="0" fillId="0" borderId="0" pivotButton="0" quotePrefix="0" xfId="0"/>
    <xf numFmtId="0" fontId="4" fillId="0" borderId="0" pivotButton="0" quotePrefix="0" xfId="0"/>
    <xf numFmtId="164" fontId="2" fillId="2" borderId="1" pivotButton="0" quotePrefix="0" xfId="1"/>
    <xf numFmtId="164" fontId="0" fillId="0" borderId="1" pivotButton="0" quotePrefix="0" xfId="1"/>
    <xf numFmtId="164" fontId="2" fillId="3" borderId="1" pivotButton="0" quotePrefix="0" xfId="1"/>
    <xf numFmtId="0" fontId="3" fillId="4" borderId="3" pivotButton="0" quotePrefix="0" xfId="0"/>
    <xf numFmtId="165" fontId="2" fillId="4" borderId="4" pivotButton="0" quotePrefix="0" xfId="0"/>
    <xf numFmtId="0" fontId="5" fillId="4" borderId="6" pivotButton="0" quotePrefix="0" xfId="0"/>
    <xf numFmtId="0" fontId="2" fillId="0" borderId="7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3" fillId="2" borderId="9" pivotButton="0" quotePrefix="0" xfId="0"/>
    <xf numFmtId="0" fontId="0" fillId="0" borderId="9" applyAlignment="1" pivotButton="0" quotePrefix="0" xfId="0">
      <alignment horizontal="left" indent="2"/>
    </xf>
    <xf numFmtId="164" fontId="0" fillId="0" borderId="10" pivotButton="0" quotePrefix="0" xfId="1"/>
    <xf numFmtId="0" fontId="3" fillId="3" borderId="9" pivotButton="0" quotePrefix="0" xfId="0"/>
    <xf numFmtId="164" fontId="2" fillId="3" borderId="10" pivotButton="0" quotePrefix="0" xfId="1"/>
    <xf numFmtId="0" fontId="3" fillId="5" borderId="11" pivotButton="0" quotePrefix="0" xfId="0"/>
    <xf numFmtId="165" fontId="2" fillId="4" borderId="5" pivotButton="0" quotePrefix="0" xfId="0"/>
    <xf numFmtId="0" fontId="0" fillId="0" borderId="13" applyAlignment="1" pivotButton="0" quotePrefix="0" xfId="0">
      <alignment horizontal="left" indent="2"/>
    </xf>
    <xf numFmtId="164" fontId="0" fillId="0" borderId="14" pivotButton="0" quotePrefix="0" xfId="1"/>
    <xf numFmtId="164" fontId="0" fillId="0" borderId="15" pivotButton="0" quotePrefix="0" xfId="1"/>
    <xf numFmtId="164" fontId="2" fillId="5" borderId="2" pivotButton="0" quotePrefix="0" xfId="1"/>
    <xf numFmtId="164" fontId="2" fillId="5" borderId="12" pivotButton="0" quotePrefix="0" xfId="1"/>
    <xf numFmtId="0" fontId="2" fillId="2" borderId="16" applyAlignment="1" pivotButton="0" quotePrefix="0" xfId="0">
      <alignment horizontal="center"/>
    </xf>
    <xf numFmtId="166" fontId="0" fillId="2" borderId="17" pivotButton="0" quotePrefix="0" xfId="2"/>
    <xf numFmtId="166" fontId="0" fillId="6" borderId="17" pivotButton="0" quotePrefix="0" xfId="2"/>
    <xf numFmtId="166" fontId="0" fillId="6" borderId="18" pivotButton="0" quotePrefix="0" xfId="2"/>
    <xf numFmtId="164" fontId="2" fillId="2" borderId="10" pivotButton="0" quotePrefix="0" xfId="1"/>
    <xf numFmtId="166" fontId="0" fillId="2" borderId="20" pivotButton="0" quotePrefix="0" xfId="2"/>
    <xf numFmtId="0" fontId="2" fillId="6" borderId="19" applyAlignment="1" pivotButton="0" quotePrefix="0" xfId="0">
      <alignment horizontal="center"/>
    </xf>
  </cellXfs>
  <cellStyles count="3">
    <cellStyle name="Normal" xfId="0" builtinId="0"/>
    <cellStyle name="Komma" xfId="1" builtinId="3"/>
    <cellStyle name="Prosent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8"/>
  <sheetViews>
    <sheetView tabSelected="1" workbookViewId="0">
      <selection activeCell="A2" sqref="A2"/>
    </sheetView>
  </sheetViews>
  <sheetFormatPr baseColWidth="10" defaultRowHeight="15"/>
  <cols>
    <col width="23.28515625" customWidth="1" min="1" max="1"/>
    <col width="13.42578125" customWidth="1" min="2" max="9"/>
    <col width="11.42578125" customWidth="1" min="10" max="10"/>
  </cols>
  <sheetData>
    <row r="1" ht="21" customHeight="1">
      <c r="A1" s="1" t="inlineStr">
        <is>
          <t>Samlet omsetning</t>
        </is>
      </c>
    </row>
    <row r="2" ht="7.5" customHeight="1" thickBot="1"/>
    <row r="3" ht="15" customHeight="1" thickBot="1">
      <c r="A3" s="7" t="inlineStr">
        <is>
          <t>Milliarder NOK</t>
        </is>
      </c>
      <c r="B3" s="8" t="n">
        <v>2018</v>
      </c>
      <c r="C3" s="8" t="n">
        <v>2019</v>
      </c>
      <c r="D3" s="8" t="n">
        <v>2020</v>
      </c>
      <c r="E3" s="8" t="n">
        <v>2021</v>
      </c>
      <c r="F3" s="8" t="n">
        <v>2022</v>
      </c>
      <c r="G3" s="8" t="n">
        <v>2023</v>
      </c>
      <c r="H3" s="8" t="n">
        <v>2024</v>
      </c>
      <c r="I3" s="9" t="n">
        <v>2025</v>
      </c>
    </row>
    <row r="4" ht="15.6" customHeight="1">
      <c r="A4" s="10" t="inlineStr">
        <is>
          <t>Halvår</t>
        </is>
      </c>
      <c r="B4" s="2">
        <f>SUM(B5:B8)</f>
        <v/>
      </c>
      <c r="C4" s="2">
        <f>SUM(C5:C8)</f>
        <v/>
      </c>
      <c r="D4" s="2">
        <f>SUM(D5:D8)</f>
        <v/>
      </c>
      <c r="E4" s="2">
        <f>SUM(E5:E8)</f>
        <v/>
      </c>
      <c r="F4" s="2">
        <f>SUM(F5:F8)</f>
        <v/>
      </c>
      <c r="G4" s="2">
        <f>SUM(G5:G8)</f>
        <v/>
      </c>
      <c r="H4" s="2">
        <f>SUM(H5:H8)</f>
        <v/>
      </c>
      <c r="I4" s="26">
        <f>SUM(I5:I8)</f>
        <v/>
      </c>
      <c r="J4" s="22">
        <f>_xlfn.CONCAT(I3,"-andel")</f>
        <v/>
      </c>
    </row>
    <row r="5">
      <c r="A5" s="11" t="inlineStr">
        <is>
          <t>Mobiltjenester</t>
        </is>
      </c>
      <c r="B5" s="3" t="n">
        <v>10.167726</v>
      </c>
      <c r="C5" s="3" t="n">
        <v>9.994695999999999</v>
      </c>
      <c r="D5" s="3" t="n">
        <v>10.125806</v>
      </c>
      <c r="E5" s="3" t="n">
        <v>10.416134</v>
      </c>
      <c r="F5" s="3" t="n">
        <v>10.900206</v>
      </c>
      <c r="G5" s="3" t="n">
        <v>11.426258</v>
      </c>
      <c r="H5" s="3" t="n">
        <v>11.580476</v>
      </c>
      <c r="I5" s="12" t="n">
        <v>12.023856</v>
      </c>
      <c r="J5" s="23">
        <f>I5/$I$4</f>
        <v/>
      </c>
    </row>
    <row r="6">
      <c r="A6" s="11" t="inlineStr">
        <is>
          <t>Fast bredbånd</t>
        </is>
      </c>
      <c r="B6" s="3" t="n">
        <v>4.956531</v>
      </c>
      <c r="C6" s="3" t="n">
        <v>5.159101</v>
      </c>
      <c r="D6" s="3" t="n">
        <v>5.616906</v>
      </c>
      <c r="E6" s="3" t="n">
        <v>6.550699</v>
      </c>
      <c r="F6" s="3" t="n">
        <v>7.020372999999999</v>
      </c>
      <c r="G6" s="3" t="n">
        <v>7.280823</v>
      </c>
      <c r="H6" s="3" t="n">
        <v>7.675377999999999</v>
      </c>
      <c r="I6" s="12" t="n">
        <v>8.249302999999999</v>
      </c>
      <c r="J6" s="23">
        <f>I6/$I$4</f>
        <v/>
      </c>
    </row>
    <row r="7">
      <c r="A7" s="11" t="inlineStr">
        <is>
          <t>Overføringskapasitet</t>
        </is>
      </c>
      <c r="B7" s="3" t="n">
        <v>0</v>
      </c>
      <c r="C7" s="3" t="n">
        <v>0</v>
      </c>
      <c r="D7" s="3" t="n">
        <v>0</v>
      </c>
      <c r="E7" s="3" t="n">
        <v>0.279742</v>
      </c>
      <c r="F7" s="3" t="n">
        <v>0.317585</v>
      </c>
      <c r="G7" s="3" t="n">
        <v>0.32424</v>
      </c>
      <c r="H7" s="3" t="n">
        <v>0.294185</v>
      </c>
      <c r="I7" s="12" t="n">
        <v>0.28256</v>
      </c>
      <c r="J7" s="23">
        <f>I7/$I$4</f>
        <v/>
      </c>
    </row>
    <row r="8">
      <c r="A8" s="11" t="inlineStr">
        <is>
          <t>Fasttelefoni</t>
        </is>
      </c>
      <c r="B8" s="3" t="n">
        <v>0.9270999999999999</v>
      </c>
      <c r="C8" s="3" t="n">
        <v>0.7414499999999999</v>
      </c>
      <c r="D8" s="3" t="n">
        <v>0.634084</v>
      </c>
      <c r="E8" s="3" t="n">
        <v>0.470796</v>
      </c>
      <c r="F8" s="3" t="n">
        <v>0.285404</v>
      </c>
      <c r="G8" s="3" t="n">
        <v>0.1631</v>
      </c>
      <c r="H8" s="3" t="n">
        <v>0.129281</v>
      </c>
      <c r="I8" s="12" t="n">
        <v>0.131771</v>
      </c>
      <c r="J8" s="27">
        <f>I8/$I$4</f>
        <v/>
      </c>
    </row>
    <row r="9" ht="15.6" customHeight="1">
      <c r="A9" s="13" t="inlineStr">
        <is>
          <t>Helår</t>
        </is>
      </c>
      <c r="B9" s="4">
        <f>SUM(B10:B13)</f>
        <v/>
      </c>
      <c r="C9" s="4">
        <f>SUM(C10:C13)</f>
        <v/>
      </c>
      <c r="D9" s="4">
        <f>SUM(D10:D13)</f>
        <v/>
      </c>
      <c r="E9" s="4">
        <f>SUM(E10:E13)</f>
        <v/>
      </c>
      <c r="F9" s="4">
        <f>SUM(F10:F13)</f>
        <v/>
      </c>
      <c r="G9" s="4">
        <f>SUM(G10:G13)</f>
        <v/>
      </c>
      <c r="H9" s="4">
        <f>SUM(H10:H13)</f>
        <v/>
      </c>
      <c r="I9" s="14">
        <f>IF(COUNTBLANK(I10:I13)=4,"",SUM(I10:I13))</f>
        <v/>
      </c>
      <c r="J9" s="28">
        <f>IF(ISBLANK(I10),_xlfn.CONCAT(H3,"-andel"),_xlfn.CONCAT(I3,"-andel"))</f>
        <v/>
      </c>
    </row>
    <row r="10">
      <c r="A10" s="11" t="inlineStr">
        <is>
          <t>Mobiltjenester</t>
        </is>
      </c>
      <c r="B10" s="3" t="n">
        <v>19.939242</v>
      </c>
      <c r="C10" s="3" t="n">
        <v>20.392663</v>
      </c>
      <c r="D10" s="3" t="n">
        <v>20.622951</v>
      </c>
      <c r="E10" s="3" t="n">
        <v>21.279142</v>
      </c>
      <c r="F10" s="3" t="n">
        <v>22.266081</v>
      </c>
      <c r="G10" s="3" t="n">
        <v>22.659659</v>
      </c>
      <c r="H10" s="3" t="n">
        <v>23.505622</v>
      </c>
      <c r="I10" s="12" t="n">
        <v>24.439652</v>
      </c>
      <c r="J10" s="24">
        <f>IF(ISBLANK(I10),H10/$H$9,I10/$I$9)</f>
        <v/>
      </c>
    </row>
    <row r="11">
      <c r="A11" s="11" t="inlineStr">
        <is>
          <t>Fast bredbånd</t>
        </is>
      </c>
      <c r="B11" s="3" t="n">
        <v>11.660581</v>
      </c>
      <c r="C11" s="3" t="n">
        <v>12.101363</v>
      </c>
      <c r="D11" s="3" t="n">
        <v>12.697461</v>
      </c>
      <c r="E11" s="3" t="n">
        <v>13.560342</v>
      </c>
      <c r="F11" s="3" t="n">
        <v>14.036774</v>
      </c>
      <c r="G11" s="3" t="n">
        <v>14.829696</v>
      </c>
      <c r="H11" s="3" t="n">
        <v>15.855013</v>
      </c>
      <c r="I11" s="12" t="n">
        <v>16.147663</v>
      </c>
      <c r="J11" s="24">
        <f>IF(ISBLANK(I11),H11/$H$9,I11/$I$9)</f>
        <v/>
      </c>
    </row>
    <row r="12">
      <c r="A12" s="11" t="inlineStr">
        <is>
          <t>Overføringskapasitet</t>
        </is>
      </c>
      <c r="B12" s="3" t="n">
        <v>0.65943</v>
      </c>
      <c r="C12" s="3" t="n">
        <v>0.5592119999999999</v>
      </c>
      <c r="D12" s="3" t="n">
        <v>0.532199</v>
      </c>
      <c r="E12" s="3" t="n">
        <v>0.628381</v>
      </c>
      <c r="F12" s="3" t="n">
        <v>0.6576719999999999</v>
      </c>
      <c r="G12" s="3" t="n">
        <v>0.608364</v>
      </c>
      <c r="H12" s="3" t="n">
        <v>0.615138</v>
      </c>
      <c r="I12" s="12" t="n">
        <v>0.580234</v>
      </c>
      <c r="J12" s="24">
        <f>IF(ISBLANK(I12),H12/$H$9,I12/$I$9)</f>
        <v/>
      </c>
    </row>
    <row r="13" ht="15" customHeight="1" thickBot="1">
      <c r="A13" s="17" t="inlineStr">
        <is>
          <t>Fasttelefoni</t>
        </is>
      </c>
      <c r="B13" s="18" t="n">
        <v>1.761381</v>
      </c>
      <c r="C13" s="18" t="n">
        <v>1.445905</v>
      </c>
      <c r="D13" s="18" t="n">
        <v>1.193741</v>
      </c>
      <c r="E13" s="18" t="n">
        <v>0.8582099999999999</v>
      </c>
      <c r="F13" s="18" t="n">
        <v>0.487961</v>
      </c>
      <c r="G13" s="18" t="n">
        <v>0.292516</v>
      </c>
      <c r="H13" s="18" t="n">
        <v>0.260779</v>
      </c>
      <c r="I13" s="19" t="n">
        <v>0.265133</v>
      </c>
      <c r="J13" s="25">
        <f>IF(ISBLANK(I13),H13/$H$9,I13/$I$9)</f>
        <v/>
      </c>
    </row>
    <row r="15" ht="21" customHeight="1">
      <c r="A15" s="1" t="inlineStr">
        <is>
          <t>Investeringer</t>
        </is>
      </c>
    </row>
    <row r="16" ht="7.5" customHeight="1" thickBot="1"/>
    <row r="17">
      <c r="A17" s="7" t="inlineStr">
        <is>
          <t>Milliarder NOK</t>
        </is>
      </c>
      <c r="B17" s="8" t="n">
        <v>2019</v>
      </c>
      <c r="C17" s="8" t="n">
        <v>2020</v>
      </c>
      <c r="D17" s="8" t="n">
        <v>2021</v>
      </c>
      <c r="E17" s="8" t="n">
        <v>2022</v>
      </c>
      <c r="F17" s="8" t="n">
        <v>2023</v>
      </c>
      <c r="G17" s="8" t="n">
        <v>2024</v>
      </c>
      <c r="H17" s="9" t="n">
        <v>2025</v>
      </c>
    </row>
    <row r="18" ht="15.6" customHeight="1">
      <c r="A18" s="10" t="inlineStr">
        <is>
          <t>Fastnett</t>
        </is>
      </c>
      <c r="B18" s="2" t="n">
        <v>8.242289</v>
      </c>
      <c r="C18" s="2" t="n">
        <v>9.03279</v>
      </c>
      <c r="D18" s="2" t="n">
        <v>8.529657</v>
      </c>
      <c r="E18" s="2" t="n">
        <v>8.016259999999999</v>
      </c>
      <c r="F18" s="2" t="n">
        <v>8.013510999999999</v>
      </c>
      <c r="G18" s="2" t="n">
        <v>6.876456999999999</v>
      </c>
      <c r="H18" s="26" t="n">
        <v>6.068207999999999</v>
      </c>
    </row>
    <row r="19">
      <c r="A19" s="11" t="inlineStr">
        <is>
          <t>Fiber</t>
        </is>
      </c>
      <c r="B19" s="3" t="n">
        <v>6.215084999999999</v>
      </c>
      <c r="C19" s="3" t="n">
        <v>6.870965</v>
      </c>
      <c r="D19" s="3" t="n">
        <v>6.526908</v>
      </c>
      <c r="E19" s="3" t="n">
        <v>5.85375</v>
      </c>
      <c r="F19" s="3" t="n">
        <v>5.914628</v>
      </c>
      <c r="G19" s="3" t="n">
        <v>4.977797</v>
      </c>
      <c r="H19" s="12" t="n">
        <v>4.467254</v>
      </c>
    </row>
    <row r="20">
      <c r="A20" s="11" t="inlineStr">
        <is>
          <t>Andre</t>
        </is>
      </c>
      <c r="B20" s="3">
        <f>B18-B19</f>
        <v/>
      </c>
      <c r="C20" s="3">
        <f>C18-C19</f>
        <v/>
      </c>
      <c r="D20" s="3">
        <f>D18-D19</f>
        <v/>
      </c>
      <c r="E20" s="3">
        <f>E18-E19</f>
        <v/>
      </c>
      <c r="F20" s="3">
        <f>F18-F19</f>
        <v/>
      </c>
      <c r="G20" s="3">
        <f>G18-G19</f>
        <v/>
      </c>
      <c r="H20" s="12">
        <f>H18-H19</f>
        <v/>
      </c>
    </row>
    <row r="21" ht="15.6" customHeight="1">
      <c r="A21" s="13" t="inlineStr">
        <is>
          <t>Mobilnett</t>
        </is>
      </c>
      <c r="B21" s="4" t="n">
        <v>1.760484</v>
      </c>
      <c r="C21" s="4" t="n">
        <v>2.207003</v>
      </c>
      <c r="D21" s="4" t="n">
        <v>3.555372</v>
      </c>
      <c r="E21" s="4" t="n">
        <v>4.781253</v>
      </c>
      <c r="F21" s="4" t="n">
        <v>4.068165</v>
      </c>
      <c r="G21" s="4" t="n">
        <v>4.138984</v>
      </c>
      <c r="H21" s="14" t="n">
        <v>3.100846</v>
      </c>
    </row>
    <row r="22">
      <c r="A22" s="11" t="inlineStr">
        <is>
          <t>4G</t>
        </is>
      </c>
      <c r="B22" s="3" t="n">
        <v>0.939399</v>
      </c>
      <c r="C22" s="3" t="n">
        <v>0.77976</v>
      </c>
      <c r="D22" s="3" t="n">
        <v>0.564947</v>
      </c>
      <c r="E22" s="3" t="n">
        <v>0.6534789999999999</v>
      </c>
      <c r="F22" s="3" t="n">
        <v>0.6178899999999999</v>
      </c>
      <c r="G22" s="3" t="n">
        <v>0.8043629999999999</v>
      </c>
      <c r="H22" s="12" t="n">
        <v>0.601604</v>
      </c>
    </row>
    <row r="23">
      <c r="A23" s="11" t="inlineStr">
        <is>
          <t>5G</t>
        </is>
      </c>
      <c r="B23" s="3" t="n">
        <v>0.319674</v>
      </c>
      <c r="C23" s="3" t="n">
        <v>0.785928</v>
      </c>
      <c r="D23" s="3" t="n">
        <v>2.557471</v>
      </c>
      <c r="E23" s="3" t="n">
        <v>4.115016</v>
      </c>
      <c r="F23" s="3" t="n">
        <v>3.175812</v>
      </c>
      <c r="G23" s="3" t="n">
        <v>3.218172</v>
      </c>
      <c r="H23" s="12" t="n">
        <v>2.365604</v>
      </c>
    </row>
    <row r="24">
      <c r="A24" s="11" t="inlineStr">
        <is>
          <t>Andre</t>
        </is>
      </c>
      <c r="B24" s="3">
        <f>B21-B22-B23</f>
        <v/>
      </c>
      <c r="C24" s="3">
        <f>C21-C22-C23</f>
        <v/>
      </c>
      <c r="D24" s="3">
        <f>D21-D22-D23</f>
        <v/>
      </c>
      <c r="E24" s="3">
        <f>E21-E22-E23</f>
        <v/>
      </c>
      <c r="F24" s="3">
        <f>F21-F22-F23</f>
        <v/>
      </c>
      <c r="G24" s="3">
        <f>G21-G22-G23</f>
        <v/>
      </c>
      <c r="H24" s="12">
        <f>H21-H22-H23</f>
        <v/>
      </c>
    </row>
    <row r="25" ht="16.15" customHeight="1" thickBot="1">
      <c r="A25" s="15" t="inlineStr">
        <is>
          <t>Øvrige materielle</t>
        </is>
      </c>
      <c r="B25" s="20" t="n">
        <v>1.342647</v>
      </c>
      <c r="C25" s="20" t="n">
        <v>1.371859</v>
      </c>
      <c r="D25" s="20" t="n">
        <v>1.091049</v>
      </c>
      <c r="E25" s="20" t="n">
        <v>1.014136</v>
      </c>
      <c r="F25" s="20" t="n">
        <v>0.5840099999999999</v>
      </c>
      <c r="G25" s="20" t="n">
        <v>0.724336</v>
      </c>
      <c r="H25" s="21" t="n">
        <v>0.794893</v>
      </c>
    </row>
    <row r="26" ht="16.15" customHeight="1" thickBot="1">
      <c r="A26" s="5" t="inlineStr">
        <is>
          <t>Totale investeringer</t>
        </is>
      </c>
      <c r="B26" s="6">
        <f>B18+B21+B25</f>
        <v/>
      </c>
      <c r="C26" s="6">
        <f>C18+C21+C25</f>
        <v/>
      </c>
      <c r="D26" s="6">
        <f>D18+D21+D25</f>
        <v/>
      </c>
      <c r="E26" s="6">
        <f>E18+E21+E25</f>
        <v/>
      </c>
      <c r="F26" s="6">
        <f>F18+F21+F25</f>
        <v/>
      </c>
      <c r="G26" s="6">
        <f>G18+G21+G25</f>
        <v/>
      </c>
      <c r="H26" s="16">
        <f>H18+H21+H25</f>
        <v/>
      </c>
    </row>
    <row r="27"/>
    <row r="28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3198595BBA86C4794965759693B8366" ma:contentTypeVersion="10" ma:contentTypeDescription="Opprett et nytt dokument." ma:contentTypeScope="" ma:versionID="7f696c2f07af428589754eb0916913fb">
  <xsd:schema xmlns:xsd="http://www.w3.org/2001/XMLSchema" xmlns:xs="http://www.w3.org/2001/XMLSchema" xmlns:p="http://schemas.microsoft.com/office/2006/metadata/properties" xmlns:ns2="fd9729a5-1178-451d-adad-2223f1d26a3c" xmlns:ns3="00209a63-496f-431e-a17d-1936137339b5" targetNamespace="http://schemas.microsoft.com/office/2006/metadata/properties" ma:root="true" ma:fieldsID="b8df46b8e3e247bf7f3fa87db686d6c1" ns2:_="" ns3:_="">
    <xsd:import namespace="fd9729a5-1178-451d-adad-2223f1d26a3c"/>
    <xsd:import namespace="00209a63-496f-431e-a17d-1936137339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729a5-1178-451d-adad-2223f1d26a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908b2e2d-454f-43c7-9839-d244173d1e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209a63-496f-431e-a17d-1936137339b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c919786-d15b-4d6a-b75c-8a17e1def940}" ma:internalName="TaxCatchAll" ma:showField="CatchAllData" ma:web="00209a63-496f-431e-a17d-1936137339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0209a63-496f-431e-a17d-1936137339b5" xsi:nil="true"/>
    <lcf76f155ced4ddcb4097134ff3c332f xmlns="fd9729a5-1178-451d-adad-2223f1d26a3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0908D96-919E-489B-9066-8B23F94EC094}"/>
</file>

<file path=customXml/itemProps2.xml><?xml version="1.0" encoding="utf-8"?>
<ds:datastoreItem xmlns:ds="http://schemas.openxmlformats.org/officeDocument/2006/customXml" ds:itemID="{2AE2BF9F-C5DB-4413-A37B-56131328E8DE}"/>
</file>

<file path=customXml/itemProps3.xml><?xml version="1.0" encoding="utf-8"?>
<ds:datastoreItem xmlns:ds="http://schemas.openxmlformats.org/officeDocument/2006/customXml" ds:itemID="{979B4C81-5EFA-460E-BFAB-FBA68CE65273}"/>
</file>

<file path=docMetadata/LabelInfo.xml><?xml version="1.0" encoding="utf-8"?>
<clbl:labelList xmlns:clbl="http://schemas.microsoft.com/office/2020/mipLabelMetadata">
  <clbl:label id="{60300ffa-8e40-436e-ba6d-ae573e05dcee}" enabled="1" method="Standard" siteId="{ad83e65c-03f6-4cfd-b799-47a2fafd7bce}" removed="0"/>
</clbl:labelLis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Markussen</dc:creator>
  <cp:lastModifiedBy>Ben Larsen</cp:lastModifiedBy>
  <dcterms:created xsi:type="dcterms:W3CDTF">2023-10-19T04:17:49Z</dcterms:created>
  <dcterms:modified xsi:type="dcterms:W3CDTF">2026-05-13T08:39:47Z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0x01010073198595BBA86C4794965759693B8366</vt:lpwstr>
  </property>
  <property fmtid="{D5CDD505-2E9C-101B-9397-08002B2CF9AE}" pid="3" name="Underarbeid">
    <vt:bool>false</vt:bool>
  </property>
  <property fmtid="{D5CDD505-2E9C-101B-9397-08002B2CF9AE}" pid="4" name="MediaServiceImageTags">
    <vt:lpwstr/>
  </property>
  <property fmtid="{D5CDD505-2E9C-101B-9397-08002B2CF9AE}" pid="5" name="Ressurs">
    <vt:lpwstr>Datasett</vt:lpwstr>
  </property>
  <property fmtid="{D5CDD505-2E9C-101B-9397-08002B2CF9AE}" pid="6" name="Ansvarlig">
    <vt:lpwstr>11;#Roger Markussen</vt:lpwstr>
  </property>
  <property fmtid="{D5CDD505-2E9C-101B-9397-08002B2CF9AE}" pid="7" name="Prosjekt0">
    <vt:lpwstr>Ekom1h23</vt:lpwstr>
  </property>
  <property fmtid="{D5CDD505-2E9C-101B-9397-08002B2CF9AE}" pid="8" name="erOffentlig">
    <vt:bool>true</vt:bool>
  </property>
</Properties>
</file>