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720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_-* #,##0.0_-;\-* #,##0.0_-;_-* &quot;-&quot;??_-;_-@_-"/>
    <numFmt numFmtId="165" formatCode="_-* #,##0.0_-;\-* #,##0.0_-;_-* &quot;-&quot;?_-;_-@_-"/>
    <numFmt numFmtId="166" formatCode="0.0\ %"/>
  </numFmts>
  <fonts count="6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b val="1"/>
      <color theme="1"/>
      <sz val="12"/>
      <scheme val="minor"/>
    </font>
    <font>
      <name val="Calibri"/>
      <family val="2"/>
      <b val="1"/>
      <color theme="1"/>
      <sz val="16"/>
      <scheme val="minor"/>
    </font>
    <font>
      <name val="Calibri"/>
      <family val="2"/>
      <i val="1"/>
      <color theme="1"/>
      <sz val="11"/>
      <scheme val="minor"/>
    </font>
  </fonts>
  <fills count="7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E2EFDA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9">
    <xf numFmtId="0" fontId="0" fillId="0" borderId="0" pivotButton="0" quotePrefix="0" xfId="0"/>
    <xf numFmtId="0" fontId="4" fillId="0" borderId="0" pivotButton="0" quotePrefix="0" xfId="0"/>
    <xf numFmtId="164" fontId="2" fillId="2" borderId="1" pivotButton="0" quotePrefix="0" xfId="1"/>
    <xf numFmtId="164" fontId="0" fillId="0" borderId="1" pivotButton="0" quotePrefix="0" xfId="1"/>
    <xf numFmtId="164" fontId="2" fillId="3" borderId="1" pivotButton="0" quotePrefix="0" xfId="1"/>
    <xf numFmtId="0" fontId="3" fillId="4" borderId="3" pivotButton="0" quotePrefix="0" xfId="0"/>
    <xf numFmtId="165" fontId="2" fillId="4" borderId="4" pivotButton="0" quotePrefix="0" xfId="0"/>
    <xf numFmtId="0" fontId="5" fillId="4" borderId="6" pivotButton="0" quotePrefix="0" xfId="0"/>
    <xf numFmtId="0" fontId="2" fillId="0" borderId="7" applyAlignment="1" pivotButton="0" quotePrefix="0" xfId="0">
      <alignment horizontal="center"/>
    </xf>
    <xf numFmtId="0" fontId="2" fillId="0" borderId="8" applyAlignment="1" pivotButton="0" quotePrefix="0" xfId="0">
      <alignment horizontal="center"/>
    </xf>
    <xf numFmtId="0" fontId="3" fillId="2" borderId="9" pivotButton="0" quotePrefix="0" xfId="0"/>
    <xf numFmtId="0" fontId="0" fillId="0" borderId="9" applyAlignment="1" pivotButton="0" quotePrefix="0" xfId="0">
      <alignment horizontal="left" indent="2"/>
    </xf>
    <xf numFmtId="164" fontId="0" fillId="0" borderId="10" pivotButton="0" quotePrefix="0" xfId="1"/>
    <xf numFmtId="0" fontId="3" fillId="3" borderId="9" pivotButton="0" quotePrefix="0" xfId="0"/>
    <xf numFmtId="164" fontId="2" fillId="3" borderId="10" pivotButton="0" quotePrefix="0" xfId="1"/>
    <xf numFmtId="0" fontId="3" fillId="5" borderId="11" pivotButton="0" quotePrefix="0" xfId="0"/>
    <xf numFmtId="165" fontId="2" fillId="4" borderId="5" pivotButton="0" quotePrefix="0" xfId="0"/>
    <xf numFmtId="0" fontId="0" fillId="0" borderId="13" applyAlignment="1" pivotButton="0" quotePrefix="0" xfId="0">
      <alignment horizontal="left" indent="2"/>
    </xf>
    <xf numFmtId="164" fontId="0" fillId="0" borderId="14" pivotButton="0" quotePrefix="0" xfId="1"/>
    <xf numFmtId="164" fontId="0" fillId="0" borderId="15" pivotButton="0" quotePrefix="0" xfId="1"/>
    <xf numFmtId="164" fontId="2" fillId="5" borderId="2" pivotButton="0" quotePrefix="0" xfId="1"/>
    <xf numFmtId="164" fontId="2" fillId="5" borderId="12" pivotButton="0" quotePrefix="0" xfId="1"/>
    <xf numFmtId="0" fontId="2" fillId="2" borderId="16" applyAlignment="1" pivotButton="0" quotePrefix="0" xfId="0">
      <alignment horizontal="center"/>
    </xf>
    <xf numFmtId="166" fontId="0" fillId="2" borderId="17" pivotButton="0" quotePrefix="0" xfId="2"/>
    <xf numFmtId="166" fontId="0" fillId="6" borderId="17" pivotButton="0" quotePrefix="0" xfId="2"/>
    <xf numFmtId="166" fontId="0" fillId="6" borderId="18" pivotButton="0" quotePrefix="0" xfId="2"/>
    <xf numFmtId="164" fontId="2" fillId="2" borderId="10" pivotButton="0" quotePrefix="0" xfId="1"/>
    <xf numFmtId="166" fontId="0" fillId="2" borderId="20" pivotButton="0" quotePrefix="0" xfId="2"/>
    <xf numFmtId="0" fontId="2" fillId="6" borderId="19" applyAlignment="1" pivotButton="0" quotePrefix="0" xfId="0">
      <alignment horizontal="center"/>
    </xf>
  </cellXfs>
  <cellStyles count="3">
    <cellStyle name="Normal" xfId="0" builtinId="0"/>
    <cellStyle name="Komma" xfId="1" builtinId="3"/>
    <cellStyle name="Prosent" xfId="2" builtinId="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styles" Target="styles.xml"/><Relationship Id="rId1" Type="http://schemas.openxmlformats.org/officeDocument/2006/relationships/worksheet" Target="/xl/worksheets/sheet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6"/>
  <sheetViews>
    <sheetView tabSelected="1" workbookViewId="0">
      <selection activeCell="A2" sqref="A2"/>
    </sheetView>
  </sheetViews>
  <sheetFormatPr baseColWidth="10" defaultRowHeight="15"/>
  <cols>
    <col width="23.28515625" customWidth="1" min="1" max="1"/>
    <col width="13.42578125" customWidth="1" min="2" max="9"/>
    <col width="11.42578125" customWidth="1" min="10" max="10"/>
  </cols>
  <sheetData>
    <row r="1" ht="21" customHeight="1">
      <c r="A1" s="1" t="inlineStr">
        <is>
          <t>Samlet omsetning</t>
        </is>
      </c>
    </row>
    <row r="2" ht="7.5" customHeight="1" thickBot="1"/>
    <row r="3" ht="15" customHeight="1" thickBot="1">
      <c r="A3" s="7" t="inlineStr">
        <is>
          <t>Milliarder NOK</t>
        </is>
      </c>
      <c r="B3" s="8" t="n">
        <v>2017</v>
      </c>
      <c r="C3" s="8">
        <f>B3+1</f>
        <v/>
      </c>
      <c r="D3" s="8">
        <f>C3+1</f>
        <v/>
      </c>
      <c r="E3" s="8">
        <f>D3+1</f>
        <v/>
      </c>
      <c r="F3" s="8">
        <f>E3+1</f>
        <v/>
      </c>
      <c r="G3" s="8">
        <f>F3+1</f>
        <v/>
      </c>
      <c r="H3" s="8">
        <f>G3+1</f>
        <v/>
      </c>
      <c r="I3" s="9">
        <f>H3+1</f>
        <v/>
      </c>
    </row>
    <row r="4" ht="15.6" customHeight="1">
      <c r="A4" s="10" t="inlineStr">
        <is>
          <t>Halvår</t>
        </is>
      </c>
      <c r="B4" s="2">
        <f>SUM(B5:B8)</f>
        <v/>
      </c>
      <c r="C4" s="2">
        <f>SUM(C5:C8)</f>
        <v/>
      </c>
      <c r="D4" s="2">
        <f>SUM(D5:D8)</f>
        <v/>
      </c>
      <c r="E4" s="2">
        <f>SUM(E5:E8)</f>
        <v/>
      </c>
      <c r="F4" s="2">
        <f>SUM(F5:F8)</f>
        <v/>
      </c>
      <c r="G4" s="2">
        <f>SUM(G5:G8)</f>
        <v/>
      </c>
      <c r="H4" s="2">
        <f>SUM(H5:H8)</f>
        <v/>
      </c>
      <c r="I4" s="26">
        <f>SUM(I5:I8)</f>
        <v/>
      </c>
      <c r="J4" s="22">
        <f>_xlfn.CONCAT(I3,"-andel")</f>
        <v/>
      </c>
    </row>
    <row r="5">
      <c r="A5" s="11" t="inlineStr">
        <is>
          <t>Mobiltjenester</t>
        </is>
      </c>
      <c r="B5" s="3" t="n">
        <v>10.045333432568</v>
      </c>
      <c r="C5" s="3" t="n">
        <v>10.16772400504834</v>
      </c>
      <c r="D5" s="3" t="n">
        <v>9.994696320848439</v>
      </c>
      <c r="E5" s="3" t="n">
        <v>10.12580714632288</v>
      </c>
      <c r="F5" s="3" t="n">
        <v>10.41613559362165</v>
      </c>
      <c r="G5" s="3" t="n">
        <v>10.9002059</v>
      </c>
      <c r="H5" s="3" t="n">
        <v>11.42625595</v>
      </c>
      <c r="I5" s="12" t="n">
        <v>11.57728398664581</v>
      </c>
      <c r="J5" s="23">
        <f>I5/$I$4</f>
        <v/>
      </c>
    </row>
    <row r="6">
      <c r="A6" s="11" t="inlineStr">
        <is>
          <t>Fast bredbånd</t>
        </is>
      </c>
      <c r="B6" s="3" t="n">
        <v>4.68792458742</v>
      </c>
      <c r="C6" s="3" t="n">
        <v>4.956532943386438</v>
      </c>
      <c r="D6" s="3" t="n">
        <v>5.159098958916259</v>
      </c>
      <c r="E6" s="3" t="n">
        <v>5.616906540508777</v>
      </c>
      <c r="F6" s="3" t="n">
        <v>6.550697404795413</v>
      </c>
      <c r="G6" s="3" t="n">
        <v>7.020372999999999</v>
      </c>
      <c r="H6" s="3" t="n">
        <v>7.280822307800999</v>
      </c>
      <c r="I6" s="12" t="n">
        <v>7.798211708885142</v>
      </c>
      <c r="J6" s="23">
        <f>I6/$I$4</f>
        <v/>
      </c>
    </row>
    <row r="7">
      <c r="A7" s="11" t="inlineStr">
        <is>
          <t>Overføringskapasitet</t>
        </is>
      </c>
      <c r="B7" s="3" t="n">
        <v>0</v>
      </c>
      <c r="C7" s="3" t="n">
        <v>0</v>
      </c>
      <c r="D7" s="3" t="n">
        <v>0</v>
      </c>
      <c r="E7" s="3" t="n">
        <v>0</v>
      </c>
      <c r="F7" s="3" t="n">
        <v>0.2797421608711283</v>
      </c>
      <c r="G7" s="3" t="n">
        <v>0.317585</v>
      </c>
      <c r="H7" s="3" t="n">
        <v>0.324239840326</v>
      </c>
      <c r="I7" s="12" t="n">
        <v>0.293332364961184</v>
      </c>
      <c r="J7" s="23">
        <f>I7/$I$4</f>
        <v/>
      </c>
    </row>
    <row r="8">
      <c r="A8" s="11" t="inlineStr">
        <is>
          <t>Fasttelefoni</t>
        </is>
      </c>
      <c r="B8" s="3" t="n">
        <v>1.1312537212</v>
      </c>
      <c r="C8" s="3" t="n">
        <v>0.9270964539699099</v>
      </c>
      <c r="D8" s="3" t="n">
        <v>0.7414485141487291</v>
      </c>
      <c r="E8" s="3" t="n">
        <v>0.6340820789040812</v>
      </c>
      <c r="F8" s="3" t="n">
        <v>0.4707932878954006</v>
      </c>
      <c r="G8" s="3" t="n">
        <v>0.285404</v>
      </c>
      <c r="H8" s="3" t="n">
        <v>0.16310038864</v>
      </c>
      <c r="I8" s="12" t="n">
        <v>0.12760303566</v>
      </c>
      <c r="J8" s="27">
        <f>I8/$I$4</f>
        <v/>
      </c>
    </row>
    <row r="9" ht="15.6" customHeight="1">
      <c r="A9" s="13" t="inlineStr">
        <is>
          <t>Helår</t>
        </is>
      </c>
      <c r="B9" s="4">
        <f>SUM(B10:B13)</f>
        <v/>
      </c>
      <c r="C9" s="4">
        <f>SUM(C10:C13)</f>
        <v/>
      </c>
      <c r="D9" s="4">
        <f>SUM(D10:D13)</f>
        <v/>
      </c>
      <c r="E9" s="4">
        <f>SUM(E10:E13)</f>
        <v/>
      </c>
      <c r="F9" s="4">
        <f>SUM(F10:F13)</f>
        <v/>
      </c>
      <c r="G9" s="4">
        <f>SUM(G10:G13)</f>
        <v/>
      </c>
      <c r="H9" s="4">
        <f>SUM(H10:H13)</f>
        <v/>
      </c>
      <c r="I9" s="14">
        <f>IF(COUNTBLANK(I10:I13)=4,"",SUM(I10:I13))</f>
        <v/>
      </c>
      <c r="J9" s="28">
        <f>IF(ISBLANK(I10),_xlfn.CONCAT(H3,"-andel"),_xlfn.CONCAT(I3,"-andel"))</f>
        <v/>
      </c>
    </row>
    <row r="10">
      <c r="A10" s="11" t="inlineStr">
        <is>
          <t>Mobiltjenester</t>
        </is>
      </c>
      <c r="B10" s="3" t="n">
        <v>20.36112556610033</v>
      </c>
      <c r="C10" s="3" t="n">
        <v>19.93924102397026</v>
      </c>
      <c r="D10" s="3" t="n">
        <v>20.39266337094721</v>
      </c>
      <c r="E10" s="3" t="n">
        <v>20.62294941704602</v>
      </c>
      <c r="F10" s="3" t="n">
        <v>21.27914491970512</v>
      </c>
      <c r="G10" s="3" t="n">
        <v>22.26607680000001</v>
      </c>
      <c r="H10" s="3" t="n">
        <v>22.659656995444</v>
      </c>
      <c r="I10" s="12" t="n">
        <v>23.50044748399477</v>
      </c>
      <c r="J10" s="24">
        <f>IF(ISBLANK(I10),H10/$H$9,I10/$I$9)</f>
        <v/>
      </c>
    </row>
    <row r="11">
      <c r="A11" s="11" t="inlineStr">
        <is>
          <t>Fast bredbånd</t>
        </is>
      </c>
      <c r="B11" s="3" t="n">
        <v>11.3273628706211</v>
      </c>
      <c r="C11" s="3" t="n">
        <v>11.66058096207507</v>
      </c>
      <c r="D11" s="3" t="n">
        <v>12.10136109122042</v>
      </c>
      <c r="E11" s="3" t="n">
        <v>12.69746203460922</v>
      </c>
      <c r="F11" s="3" t="n">
        <v>13.5603420790131</v>
      </c>
      <c r="G11" s="3" t="n">
        <v>14.036773654649</v>
      </c>
      <c r="H11" s="3" t="n">
        <v>14.833547222224</v>
      </c>
      <c r="I11" s="12" t="n">
        <v>15.9532083491247</v>
      </c>
      <c r="J11" s="24">
        <f>IF(ISBLANK(I11),H11/$H$9,I11/$I$9)</f>
        <v/>
      </c>
    </row>
    <row r="12">
      <c r="A12" s="11" t="inlineStr">
        <is>
          <t>Overføringskapasitet</t>
        </is>
      </c>
      <c r="B12" s="3" t="n">
        <v>0.6510600481100001</v>
      </c>
      <c r="C12" s="3" t="n">
        <v>0.6594291201606002</v>
      </c>
      <c r="D12" s="3" t="n">
        <v>0.5592118698083743</v>
      </c>
      <c r="E12" s="3" t="n">
        <v>0.5321998344141741</v>
      </c>
      <c r="F12" s="3" t="n">
        <v>0.6283806751859901</v>
      </c>
      <c r="G12" s="3" t="n">
        <v>0.6576719282959999</v>
      </c>
      <c r="H12" s="3" t="n">
        <v>0.608364236121</v>
      </c>
      <c r="I12" s="12" t="n">
        <v>0.5986296040032441</v>
      </c>
      <c r="J12" s="24">
        <f>IF(ISBLANK(I12),H12/$H$9,I12/$I$9)</f>
        <v/>
      </c>
    </row>
    <row r="13" ht="15" customHeight="1" thickBot="1">
      <c r="A13" s="17" t="inlineStr">
        <is>
          <t>Fasttelefoni</t>
        </is>
      </c>
      <c r="B13" s="18" t="n">
        <v>2.149690578072101</v>
      </c>
      <c r="C13" s="18" t="n">
        <v>1.761379138171915</v>
      </c>
      <c r="D13" s="18" t="n">
        <v>1.445903851836061</v>
      </c>
      <c r="E13" s="18" t="n">
        <v>1.193738425616605</v>
      </c>
      <c r="F13" s="18" t="n">
        <v>0.8582083541630533</v>
      </c>
      <c r="G13" s="18" t="n">
        <v>0.487961</v>
      </c>
      <c r="H13" s="18" t="n">
        <v>0.29251606203</v>
      </c>
      <c r="I13" s="19" t="n">
        <v>0.25784147337</v>
      </c>
      <c r="J13" s="25">
        <f>IF(ISBLANK(I13),H13/$H$9,I13/$I$9)</f>
        <v/>
      </c>
    </row>
    <row r="15" ht="21" customHeight="1">
      <c r="A15" s="1" t="inlineStr">
        <is>
          <t>Investeringer</t>
        </is>
      </c>
    </row>
    <row r="16" ht="7.5" customHeight="1" thickBot="1"/>
    <row r="17">
      <c r="A17" s="7" t="inlineStr">
        <is>
          <t>Milliarder NOK</t>
        </is>
      </c>
      <c r="B17" s="8" t="n">
        <v>2018</v>
      </c>
      <c r="C17" s="8">
        <f>B17+1</f>
        <v/>
      </c>
      <c r="D17" s="8">
        <f>C17+1</f>
        <v/>
      </c>
      <c r="E17" s="8">
        <f>D17+1</f>
        <v/>
      </c>
      <c r="F17" s="8">
        <f>E17+1</f>
        <v/>
      </c>
      <c r="G17" s="8">
        <f>F17+1</f>
        <v/>
      </c>
      <c r="H17" s="9">
        <f>G17+1</f>
        <v/>
      </c>
    </row>
    <row r="18" ht="15.6" customHeight="1">
      <c r="A18" s="10" t="inlineStr">
        <is>
          <t>Fastnett</t>
        </is>
      </c>
      <c r="B18" s="2" t="n">
        <v>5.70127073565</v>
      </c>
      <c r="C18" s="2" t="n">
        <v>8.242289037030002</v>
      </c>
      <c r="D18" s="2" t="n">
        <v>9.032788777849998</v>
      </c>
      <c r="E18" s="2" t="n">
        <v>8.529657980349999</v>
      </c>
      <c r="F18" s="2" t="n">
        <v>8.016259803460001</v>
      </c>
      <c r="G18" s="2" t="n">
        <v>8.013511007837</v>
      </c>
      <c r="H18" s="26" t="n">
        <v>6.846648897383995</v>
      </c>
    </row>
    <row r="19">
      <c r="A19" s="11" t="inlineStr">
        <is>
          <t>Fiber</t>
        </is>
      </c>
      <c r="B19" s="3" t="n">
        <v>4.296183</v>
      </c>
      <c r="C19" s="3" t="n">
        <v>6.215085195710001</v>
      </c>
      <c r="D19" s="3" t="n">
        <v>6.870964592059999</v>
      </c>
      <c r="E19" s="3" t="n">
        <v>6.526908951519999</v>
      </c>
      <c r="F19" s="3" t="n">
        <v>5.85374921562</v>
      </c>
      <c r="G19" s="3" t="n">
        <v>5.914627048232999</v>
      </c>
      <c r="H19" s="12" t="n">
        <v>4.946534282819716</v>
      </c>
    </row>
    <row r="20">
      <c r="A20" s="11" t="inlineStr">
        <is>
          <t>Andre</t>
        </is>
      </c>
      <c r="B20" s="3">
        <f>B18-B19</f>
        <v/>
      </c>
      <c r="C20" s="3">
        <f>C18-C19</f>
        <v/>
      </c>
      <c r="D20" s="3">
        <f>D18-D19</f>
        <v/>
      </c>
      <c r="E20" s="3">
        <f>E18-E19</f>
        <v/>
      </c>
      <c r="F20" s="3">
        <f>F18-F19</f>
        <v/>
      </c>
      <c r="G20" s="3">
        <f>G18-G19</f>
        <v/>
      </c>
      <c r="H20" s="12">
        <f>H18-H19</f>
        <v/>
      </c>
    </row>
    <row r="21" ht="15.6" customHeight="1">
      <c r="A21" s="13" t="inlineStr">
        <is>
          <t>Mobilnett</t>
        </is>
      </c>
      <c r="B21" s="4" t="n">
        <v>1.90440598714</v>
      </c>
      <c r="C21" s="4" t="n">
        <v>1.76048387097</v>
      </c>
      <c r="D21" s="4" t="n">
        <v>2.20700329901</v>
      </c>
      <c r="E21" s="4" t="n">
        <v>3.55537186187</v>
      </c>
      <c r="F21" s="4" t="n">
        <v>4.781253253049999</v>
      </c>
      <c r="G21" s="4" t="n">
        <v>4.068164819263</v>
      </c>
      <c r="H21" s="14" t="n">
        <v>4.138984464015119</v>
      </c>
    </row>
    <row r="22">
      <c r="A22" s="11" t="inlineStr">
        <is>
          <t>4G</t>
        </is>
      </c>
      <c r="B22" s="3" t="n">
        <v>1.35619282618</v>
      </c>
      <c r="C22" s="3" t="n">
        <v>0.9393987231099999</v>
      </c>
      <c r="D22" s="3" t="n">
        <v>0.77975949866</v>
      </c>
      <c r="E22" s="3" t="n">
        <v>0.5649468378399999</v>
      </c>
      <c r="F22" s="3" t="n">
        <v>0.653478128839</v>
      </c>
      <c r="G22" s="3" t="n">
        <v>0.617889782211</v>
      </c>
      <c r="H22" s="12" t="n">
        <v>0.804362326018734</v>
      </c>
    </row>
    <row r="23">
      <c r="A23" s="11" t="inlineStr">
        <is>
          <t>5G</t>
        </is>
      </c>
      <c r="B23" s="3" t="n">
        <v>0</v>
      </c>
      <c r="C23" s="3" t="n">
        <v>0.31967405308</v>
      </c>
      <c r="D23" s="3" t="n">
        <v>0.78592791387</v>
      </c>
      <c r="E23" s="3" t="n">
        <v>2.55747029678</v>
      </c>
      <c r="F23" s="3" t="n">
        <v>4.115016124210999</v>
      </c>
      <c r="G23" s="3" t="n">
        <v>3.17581221342</v>
      </c>
      <c r="H23" s="12" t="n">
        <v>3.218172907686384</v>
      </c>
    </row>
    <row r="24">
      <c r="A24" s="11" t="inlineStr">
        <is>
          <t>Andre</t>
        </is>
      </c>
      <c r="B24" s="3">
        <f>B21-B22-B23</f>
        <v/>
      </c>
      <c r="C24" s="3">
        <f>C21-C22-C23</f>
        <v/>
      </c>
      <c r="D24" s="3">
        <f>D21-D22-D23</f>
        <v/>
      </c>
      <c r="E24" s="3">
        <f>E21-E22-E23</f>
        <v/>
      </c>
      <c r="F24" s="3">
        <f>F21-F22-F23</f>
        <v/>
      </c>
      <c r="G24" s="3">
        <f>G21-G22-G23</f>
        <v/>
      </c>
      <c r="H24" s="12">
        <f>H21-H22-H23</f>
        <v/>
      </c>
    </row>
    <row r="25" ht="16.15" customHeight="1" thickBot="1">
      <c r="A25" s="15" t="inlineStr">
        <is>
          <t>Øvrige materielle</t>
        </is>
      </c>
      <c r="B25" s="20" t="n">
        <v>2.11790402</v>
      </c>
      <c r="C25" s="20" t="n">
        <v>1.342647211559999</v>
      </c>
      <c r="D25" s="20" t="n">
        <v>1.371858260970001</v>
      </c>
      <c r="E25" s="20" t="n">
        <v>1.091049341709999</v>
      </c>
      <c r="F25" s="20" t="n">
        <v>1.01413623745</v>
      </c>
      <c r="G25" s="20" t="n">
        <v>0.5840093194329999</v>
      </c>
      <c r="H25" s="21" t="n">
        <v>0.673743740267404</v>
      </c>
    </row>
    <row r="26" ht="16.15" customHeight="1" thickBot="1">
      <c r="A26" s="5" t="inlineStr">
        <is>
          <t>Totale investeringer</t>
        </is>
      </c>
      <c r="B26" s="6">
        <f>B18+B21+B25</f>
        <v/>
      </c>
      <c r="C26" s="6">
        <f>C18+C21+C25</f>
        <v/>
      </c>
      <c r="D26" s="6">
        <f>D18+D21+D25</f>
        <v/>
      </c>
      <c r="E26" s="6">
        <f>E18+E21+E25</f>
        <v/>
      </c>
      <c r="F26" s="6">
        <f>F18+F21+F25</f>
        <v/>
      </c>
      <c r="G26" s="6">
        <f>G18+G21+G25</f>
        <v/>
      </c>
      <c r="H26" s="16">
        <f>H18+H21+H25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268EC40F854B4D8C5E6ADB03A0FAEF" ma:contentTypeVersion="20" ma:contentTypeDescription="Opprett et nytt dokument." ma:contentTypeScope="" ma:versionID="57b43146f70cddbb3aa6f2a91c9d1f9e">
  <xsd:schema xmlns:xsd="http://www.w3.org/2001/XMLSchema" xmlns:xs="http://www.w3.org/2001/XMLSchema" xmlns:p="http://schemas.microsoft.com/office/2006/metadata/properties" xmlns:ns2="defcbfe5-96c5-4acc-8d93-d4d153d4fc09" xmlns:ns3="00209a63-496f-431e-a17d-1936137339b5" targetNamespace="http://schemas.microsoft.com/office/2006/metadata/properties" ma:root="true" ma:fieldsID="9489573fae3cc4cd61c72fc91f48f2e1" ns2:_="" ns3:_="">
    <xsd:import namespace="defcbfe5-96c5-4acc-8d93-d4d153d4fc09"/>
    <xsd:import namespace="00209a63-496f-431e-a17d-1936137339b5"/>
    <xsd:element name="properties">
      <xsd:complexType>
        <xsd:sequence>
          <xsd:element name="documentManagement">
            <xsd:complexType>
              <xsd:all>
                <xsd:element ref="ns2:Kategori" minOccurs="0"/>
                <xsd:element ref="ns2:ErOffentlig" minOccurs="0"/>
                <xsd:element ref="ns2:Ressurs" minOccurs="0"/>
                <xsd:element ref="ns2:Tidspunkt" minOccurs="0"/>
                <xsd:element ref="ns2:Kommenta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cbfe5-96c5-4acc-8d93-d4d153d4fc09" elementFormDefault="qualified">
    <xsd:import namespace="http://schemas.microsoft.com/office/2006/documentManagement/types"/>
    <xsd:import namespace="http://schemas.microsoft.com/office/infopath/2007/PartnerControls"/>
    <xsd:element name="Kategori" ma:index="8" nillable="true" ma:displayName="Kategori" ma:format="RadioButtons" ma:internalName="Kategori">
      <xsd:simpleType>
        <xsd:restriction base="dms:Choice">
          <xsd:enumeration value="Ekom"/>
          <xsd:enumeration value="Dekning"/>
        </xsd:restriction>
      </xsd:simpleType>
    </xsd:element>
    <xsd:element name="ErOffentlig" ma:index="9" nillable="true" ma:displayName="ErOffentlig" ma:format="Dropdown" ma:internalName="ErOffentlig">
      <xsd:simpleType>
        <xsd:restriction base="dms:Choice">
          <xsd:enumeration value="Ja"/>
          <xsd:enumeration value="Nei"/>
        </xsd:restriction>
      </xsd:simpleType>
    </xsd:element>
    <xsd:element name="Ressurs" ma:index="10" nillable="true" ma:displayName="Ressurs" ma:format="Dropdown" ma:internalName="Ressurs">
      <xsd:simpleType>
        <xsd:restriction base="dms:Choice">
          <xsd:enumeration value="Datasett"/>
          <xsd:enumeration value="Script"/>
        </xsd:restriction>
      </xsd:simpleType>
    </xsd:element>
    <xsd:element name="Tidspunkt" ma:index="11" nillable="true" ma:displayName="Tidspunkt" ma:decimals="0" ma:format="Dropdown" ma:internalName="Tidspunkt" ma:percentage="FALSE">
      <xsd:simpleType>
        <xsd:restriction base="dms:Number">
          <xsd:maxInclusive value="9912"/>
          <xsd:minInclusive value="2000"/>
        </xsd:restriction>
      </xsd:simpleType>
    </xsd:element>
    <xsd:element name="Kommentar" ma:index="12" nillable="true" ma:displayName="Kommentar" ma:format="Dropdown" ma:internalName="Kommentar">
      <xsd:simpleType>
        <xsd:restriction base="dms:Text">
          <xsd:maxLength value="255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908b2e2d-454f-43c7-9839-d244173d1e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09a63-496f-431e-a17d-1936137339b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c919786-d15b-4d6a-b75c-8a17e1def940}" ma:internalName="TaxCatchAll" ma:showField="CatchAllData" ma:web="00209a63-496f-431e-a17d-193613733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surs xmlns="defcbfe5-96c5-4acc-8d93-d4d153d4fc09">Datasett</Ressurs>
    <Kommentar xmlns="defcbfe5-96c5-4acc-8d93-d4d153d4fc09" xsi:nil="true"/>
    <Tidspunkt xmlns="defcbfe5-96c5-4acc-8d93-d4d153d4fc09" xsi:nil="true"/>
    <ErOffentlig xmlns="defcbfe5-96c5-4acc-8d93-d4d153d4fc09" xsi:nil="true"/>
    <Kategori xmlns="defcbfe5-96c5-4acc-8d93-d4d153d4fc09" xsi:nil="true"/>
    <lcf76f155ced4ddcb4097134ff3c332f xmlns="defcbfe5-96c5-4acc-8d93-d4d153d4fc09">
      <Terms xmlns="http://schemas.microsoft.com/office/infopath/2007/PartnerControls"/>
    </lcf76f155ced4ddcb4097134ff3c332f>
    <TaxCatchAll xmlns="00209a63-496f-431e-a17d-1936137339b5" xsi:nil="true"/>
  </documentManagement>
</p:properties>
</file>

<file path=customXml/itemProps1.xml><?xml version="1.0" encoding="utf-8"?>
<ds:datastoreItem xmlns:ds="http://schemas.openxmlformats.org/officeDocument/2006/customXml" ds:itemID="{2DB0C1EB-7883-46BF-8A02-555B000CDCBE}"/>
</file>

<file path=customXml/itemProps2.xml><?xml version="1.0" encoding="utf-8"?>
<ds:datastoreItem xmlns:ds="http://schemas.openxmlformats.org/officeDocument/2006/customXml" ds:itemID="{5F39274E-2BA8-43AD-BF3C-9765823AB1D2}"/>
</file>

<file path=customXml/itemProps3.xml><?xml version="1.0" encoding="utf-8"?>
<ds:datastoreItem xmlns:ds="http://schemas.openxmlformats.org/officeDocument/2006/customXml" ds:itemID="{60A272D9-055C-4EA6-87E5-4AAB46F65C30}"/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Markussen</dc:creator>
  <cp:lastModifiedBy>Ben Larsen</cp:lastModifiedBy>
  <dcterms:created xsi:type="dcterms:W3CDTF">2023-10-19T04:17:49Z</dcterms:created>
  <dcterms:modified xsi:type="dcterms:W3CDTF">2025-04-01T09:38:50Z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0x01010033268EC40F854B4D8C5E6ADB03A0FAEF</vt:lpwstr>
  </property>
  <property fmtid="{D5CDD505-2E9C-101B-9397-08002B2CF9AE}" pid="3" name="Underarbeid">
    <vt:bool>false</vt:bool>
  </property>
  <property fmtid="{D5CDD505-2E9C-101B-9397-08002B2CF9AE}" pid="4" name="MediaServiceImageTags">
    <vt:lpwstr/>
  </property>
  <property fmtid="{D5CDD505-2E9C-101B-9397-08002B2CF9AE}" pid="5" name="Ressurs">
    <vt:lpwstr>Datasett</vt:lpwstr>
  </property>
  <property fmtid="{D5CDD505-2E9C-101B-9397-08002B2CF9AE}" pid="6" name="Ansvarlig">
    <vt:lpwstr>11;#Roger Markussen</vt:lpwstr>
  </property>
  <property fmtid="{D5CDD505-2E9C-101B-9397-08002B2CF9AE}" pid="7" name="Prosjekt0">
    <vt:lpwstr>Ekom1h23</vt:lpwstr>
  </property>
  <property fmtid="{D5CDD505-2E9C-101B-9397-08002B2CF9AE}" pid="8" name="erOffentlig">
    <vt:bool>true</vt:bool>
  </property>
</Properties>
</file>